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2019\Upload\"/>
    </mc:Choice>
  </mc:AlternateContent>
  <bookViews>
    <workbookView xWindow="0" yWindow="0" windowWidth="20490" windowHeight="7740"/>
  </bookViews>
  <sheets>
    <sheet name="Proker 2019" sheetId="10" r:id="rId1"/>
  </sheets>
  <definedNames>
    <definedName name="_xlnm.Print_Titles" localSheetId="0">'Proker 2019'!$5:$7</definedName>
  </definedNames>
  <calcPr calcId="152511"/>
</workbook>
</file>

<file path=xl/calcChain.xml><?xml version="1.0" encoding="utf-8"?>
<calcChain xmlns="http://schemas.openxmlformats.org/spreadsheetml/2006/main">
  <c r="E98" i="10" l="1"/>
  <c r="E96" i="10"/>
  <c r="E94" i="10"/>
  <c r="E89" i="10"/>
  <c r="E83" i="10"/>
  <c r="E81" i="10"/>
  <c r="E76" i="10"/>
  <c r="E70" i="10"/>
  <c r="E66" i="10"/>
  <c r="E65" i="10" s="1"/>
  <c r="E63" i="10"/>
  <c r="E61" i="10"/>
  <c r="E59" i="10"/>
  <c r="E56" i="10"/>
  <c r="E55" i="10" s="1"/>
  <c r="E51" i="10"/>
  <c r="E47" i="10"/>
  <c r="E44" i="10"/>
  <c r="E42" i="10"/>
  <c r="E34" i="10"/>
  <c r="E28" i="10"/>
  <c r="E25" i="10"/>
  <c r="D25" i="10"/>
  <c r="E20" i="10"/>
  <c r="E18" i="10"/>
  <c r="E15" i="10"/>
  <c r="E13" i="10"/>
  <c r="B7" i="10"/>
  <c r="C7" i="10" s="1"/>
  <c r="E58" i="10" l="1"/>
  <c r="E22" i="10"/>
  <c r="E92" i="10"/>
  <c r="E91" i="10" s="1"/>
  <c r="E10" i="10"/>
  <c r="E68" i="10"/>
  <c r="E9" i="10" l="1"/>
  <c r="E8" i="10" s="1"/>
</calcChain>
</file>

<file path=xl/sharedStrings.xml><?xml version="1.0" encoding="utf-8"?>
<sst xmlns="http://schemas.openxmlformats.org/spreadsheetml/2006/main" count="192" uniqueCount="158">
  <si>
    <t>DINAS KOMUNIKASI DAN INFORMATIKA</t>
  </si>
  <si>
    <t>Fasilitasi Hari Pers Nasional</t>
  </si>
  <si>
    <t>Implementasi e-Government</t>
  </si>
  <si>
    <t>1</t>
  </si>
  <si>
    <t>KODE</t>
  </si>
  <si>
    <t>Urusan/Bidang Urusan Pemerintahan Daerah dan Program/Kegiatan</t>
  </si>
  <si>
    <t>Indikator Capaian Kinerja Program (outcome) / Kegiatan (output)</t>
  </si>
  <si>
    <t>Urusan Komunikasi dan Informatika</t>
  </si>
  <si>
    <t>Program Peningkatan Sarana dan Prasarana Aparatur</t>
  </si>
  <si>
    <t>Persentase aset daerah dalam kondisi baik</t>
  </si>
  <si>
    <t>Pembangunan gedung kantor</t>
  </si>
  <si>
    <t>Gedung baru</t>
  </si>
  <si>
    <t>Pembangunan gedung kantor
Kominfo</t>
  </si>
  <si>
    <t>Pengadaan perlengkapan gedung kantor</t>
  </si>
  <si>
    <t>Tersedianya perlengkapan gedung kantor</t>
  </si>
  <si>
    <t>Pengadaan Ampli Portable
Radio Pesona FM</t>
  </si>
  <si>
    <t>Pengadaan
Komputer/Laptop, Printer</t>
  </si>
  <si>
    <t>Tersedianya
Notebook, printer</t>
  </si>
  <si>
    <t>Pengadaan Laptop</t>
  </si>
  <si>
    <t>Program Pengembangan Komunikasi, Informasi dan Media Massa</t>
  </si>
  <si>
    <t>Pembinaan dan Pengembangan Jaringan Komunikasi dan Informasi</t>
  </si>
  <si>
    <t>Fasilitasi KIM</t>
  </si>
  <si>
    <t>Fasilitasi FKMETRA</t>
  </si>
  <si>
    <t>Fasilitasi Operasional Lembaga Penyiaran Publik Lokal  Radio Pesona FM</t>
  </si>
  <si>
    <t>operasional LPPL radio Pesona FM dalam satu tahun anggaran</t>
  </si>
  <si>
    <t>Honor operasional</t>
  </si>
  <si>
    <t>Biaya pemeliharaan perangkat broadcast</t>
  </si>
  <si>
    <t>Biaya pemeliharaan perangkat elektronik</t>
  </si>
  <si>
    <t>Biaya pemeliharaan komputer dan printer</t>
  </si>
  <si>
    <t>Biaya pemeliharaan kantor</t>
  </si>
  <si>
    <t>Penyediaan media sosialisasi pembangunan dalam bentuk media luar ruang dan pertunjukan rakyat</t>
  </si>
  <si>
    <t>Meningkatnya keberagaman media sosialisasi pembangunan dalam bentuk media luar ruang</t>
  </si>
  <si>
    <t>Pengadaan e-majalah ASRI</t>
  </si>
  <si>
    <t>Pembuatan video profil daerah</t>
  </si>
  <si>
    <t>Cetak Baliho</t>
  </si>
  <si>
    <t>Cetak Spanduk</t>
  </si>
  <si>
    <t>Penyusunan Buku Saku Profil
Daerah</t>
  </si>
  <si>
    <t>Honor Tenaga Teknis Design Grafis dan Layanan Informasi Publik</t>
  </si>
  <si>
    <t>Pertunjukan Rakyat dan Festival Komunitas Media Tradisional</t>
  </si>
  <si>
    <t>Peringatan hari PERS Nasional</t>
  </si>
  <si>
    <t>Fasilitasi Peringatan Hari Pers
Nasional</t>
  </si>
  <si>
    <t>Penyediaan Buku Dokumentasi dan Publikasi Pembangunan</t>
  </si>
  <si>
    <t>Buku Dokumentasi dan Publikasi Program dan Kegiatan Pembangunan Kabupaten Wonosobo</t>
  </si>
  <si>
    <t>Kegiatan penyusunan materi</t>
  </si>
  <si>
    <t>Cetak dan penerbitan buku</t>
  </si>
  <si>
    <t>Gelar Informasi Daerah</t>
  </si>
  <si>
    <t>Expo, karnaval pembangunan, lomba website OPD</t>
  </si>
  <si>
    <t>Gelar informasi daerah</t>
  </si>
  <si>
    <t>Karnaval pembangunan</t>
  </si>
  <si>
    <t>Lomba website OPD</t>
  </si>
  <si>
    <t>Fasilitasi PPID</t>
  </si>
  <si>
    <t>Fasilitasi kegiatan
PPID</t>
  </si>
  <si>
    <t>Rakor PPID</t>
  </si>
  <si>
    <t>Jambore PPID</t>
  </si>
  <si>
    <t>Evaluasi PPID / KIP Award</t>
  </si>
  <si>
    <t>Program pengkajian dan penelitian bidang informasi dan komunikasi</t>
  </si>
  <si>
    <t>Perencanaan Pengembangan Kebijakan Komunikasi dan Informasi</t>
  </si>
  <si>
    <t>Perbup penetapan tarif iklan LPPL Radio Pesona FM</t>
  </si>
  <si>
    <t>Pembuatan Perbup penetapan tarif iklan LPPL Radio Pesona FM</t>
  </si>
  <si>
    <t>Program fasilitasi Peningkatan SDM bidang komunikasi dan informasi</t>
  </si>
  <si>
    <t>Prosentase aparatur yang memiliki kompetensi berbasis TIK</t>
  </si>
  <si>
    <t>Peningkatan  Kapasitas
SDM Bidang Komunikasi</t>
  </si>
  <si>
    <t>Peningkatan kapasitas SDM
bidang komunikasi</t>
  </si>
  <si>
    <t>Pengembangan Kemitraan Komunitas dan Pendayagunaan TIK</t>
  </si>
  <si>
    <t>Fasilitasi Komunitas
TIK</t>
  </si>
  <si>
    <t>Pengembangan Kemitraan Komunitas dan pedayagunaan TIK</t>
  </si>
  <si>
    <t>Pengembangan Kapasitas
Bidang TIK</t>
  </si>
  <si>
    <t>Pengembangan
Kapasitas Bidang TIK</t>
  </si>
  <si>
    <t>Program kerjasama informasi dengan mas media</t>
  </si>
  <si>
    <t>Persentase media massa nasional yang melakukan MOU dengan pemkab</t>
  </si>
  <si>
    <t>Kerjasama Informasi dan
Media</t>
  </si>
  <si>
    <t>Kerjasama dengan media massa</t>
  </si>
  <si>
    <t>Program Optimalisasi Pemanfaatan Teknologi informasi</t>
  </si>
  <si>
    <t>Persentase sistem informasi SKPD yang berfungsi dan terintegras dengan blue print TIK</t>
  </si>
  <si>
    <t>Pengembangan Sistem
Informasi Terintegrasi</t>
  </si>
  <si>
    <t>Sistem informasi terintegrasi</t>
  </si>
  <si>
    <t>Integrasi Sistem Informasi generik</t>
  </si>
  <si>
    <t>Pengembangan Aplikasi
Smart City Tahap 3</t>
  </si>
  <si>
    <t>Implentasi Kampung Smart</t>
  </si>
  <si>
    <t>Jasa Pengamanan Informasi</t>
  </si>
  <si>
    <t>Optimalisasi Data Center</t>
  </si>
  <si>
    <t>Terlaksananya kegiatan di Data Center</t>
  </si>
  <si>
    <t>Honorarium tenaga teknis</t>
  </si>
  <si>
    <t>Biaya sewa bandwith</t>
  </si>
  <si>
    <t>Biaya instalasi jaringan</t>
  </si>
  <si>
    <t>Oprasional data center</t>
  </si>
  <si>
    <t>Pengembangan Sistem Informasi Analisis Media dan Pendapat Umum</t>
  </si>
  <si>
    <t>Sewa Aplikasi dan sistem pengelolaan analisis media dan pendapat umum</t>
  </si>
  <si>
    <t>Sewa aplikasi dan sistem pengelolaan analisis media dan pendapat umum</t>
  </si>
  <si>
    <t>Peningkatan Sarana
Prasarana e-Government</t>
  </si>
  <si>
    <t>Sarana dan prasarana e- Goverment</t>
  </si>
  <si>
    <t>Pengadaaan rak server</t>
  </si>
  <si>
    <t>Pembelian AC dan sensor temperature data center</t>
  </si>
  <si>
    <t>Pemasangan fiber optik kabupaten tahap I</t>
  </si>
  <si>
    <t>Integrasi sistem perencanaan, keuangan, monev dan SAKIP</t>
  </si>
  <si>
    <t>Urusan Statistik</t>
  </si>
  <si>
    <t>Program pengembangan data/informasi/statistik daerah</t>
  </si>
  <si>
    <t>Jumlah publikasi data/dokumen hasil riset/kajian atau produk administrasi yang diakui BPS</t>
  </si>
  <si>
    <t>Penyusunan Statistik Pembangunan daerah (STADA)</t>
  </si>
  <si>
    <t>Buku Indikator Makro
Statistik Daerah</t>
  </si>
  <si>
    <t>Penyusunan Statistik Pembangunan Daerah ( STADA )</t>
  </si>
  <si>
    <t>Buku Index Statistik Pembangunan Daerah</t>
  </si>
  <si>
    <t>Penyusunan data/buku statistik sektoral</t>
  </si>
  <si>
    <t>Buku Statistik
Sektoral</t>
  </si>
  <si>
    <t>Pembuatan Buku Statistik
Sektoral</t>
  </si>
  <si>
    <t>Peningkatan Kapasitas SDM Statistik</t>
  </si>
  <si>
    <t>50 orang ASN</t>
  </si>
  <si>
    <t>Persentase realisaisi belanja pemeliharaan sarpras aparatur</t>
  </si>
  <si>
    <t>Persentase realisasi belanja modal sarpras aparatur</t>
  </si>
  <si>
    <t>Persentase Website PD yang memiliki pengaduan masyarakat</t>
  </si>
  <si>
    <t>Persentase PD yang memutakhirkan  informasi publik berkala</t>
  </si>
  <si>
    <t>Persentase PD yang menyediakan informasi publik wajib setiap saat</t>
  </si>
  <si>
    <t>Prosentase SKPD yang menerapkan e-Government</t>
  </si>
  <si>
    <t>Pelatihan kapasitas SDM bidang komunikasi massa</t>
  </si>
  <si>
    <t>5 bh</t>
  </si>
  <si>
    <t>Persentase publikasi data/dokumen hasil riset/kajian atau produk administrasi yang diakui BPS</t>
  </si>
  <si>
    <t>Keterangan</t>
  </si>
  <si>
    <t>Pemasangan jaringan intranet desa</t>
  </si>
  <si>
    <r>
      <t>Pengadaan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Mebeleur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/>
    </r>
  </si>
  <si>
    <t>Penyusunan dokumen arsitektur Smart City</t>
  </si>
  <si>
    <t>Pembelian Server</t>
  </si>
  <si>
    <t>Rumusan Rencana Program dan Kegiatan OPD Tahun 2019</t>
  </si>
  <si>
    <t>Dinas Komunikasi dan Informatika</t>
  </si>
  <si>
    <t>Kabupaten Wonosobo</t>
  </si>
  <si>
    <t>Speaker Sound Sistem dan Tripod</t>
  </si>
  <si>
    <t>Penyusunan Buku Data Wonosobo</t>
  </si>
  <si>
    <t>Pengadaan mebeleur</t>
  </si>
  <si>
    <t>Tersedianya meubelair baru pada LPPL Radio Pesona FM</t>
  </si>
  <si>
    <t>Sekretariat</t>
  </si>
  <si>
    <t>Bidang Informasi dan Komunikasi Publik ( IKP )</t>
  </si>
  <si>
    <t>Bidang Informatika</t>
  </si>
  <si>
    <t>I</t>
  </si>
  <si>
    <t>2</t>
  </si>
  <si>
    <t>3</t>
  </si>
  <si>
    <t>4</t>
  </si>
  <si>
    <t>5</t>
  </si>
  <si>
    <t>6</t>
  </si>
  <si>
    <t>7</t>
  </si>
  <si>
    <t>II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</si>
  <si>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</si>
  <si>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</si>
  <si>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</si>
  <si>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</si>
  <si>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</si>
  <si>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</si>
  <si>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</si>
  <si>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</si>
  <si>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</si>
  <si>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</si>
  <si>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</si>
  <si>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</si>
  <si>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</si>
  <si>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</si>
  <si>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</si>
  <si>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</si>
  <si>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</si>
  <si>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Dialog, sarasehan, sosialisasi, rakor dan evaluasi kegiatan KIM (kelompok Informasi Masyarakat)</t>
  </si>
  <si>
    <t xml:space="preserve">Pengiriman Lomba FKMitra ke Provinsi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</si>
</sst>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9" fontId="1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9" fontId="1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right" vertical="top" wrapText="1"/>
    </xf>
    <xf numFmtId="3" fontId="1" fillId="0" borderId="1" xfId="1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/>
    <xf numFmtId="0" fontId="7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0" xfId="0" applyFont="1" applyFill="1"/>
    <xf numFmtId="0" fontId="1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0" xfId="0" applyNumberFormat="1" applyFont="1" applyFill="1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right" vertical="top"/>
    </xf>
    <xf numFmtId="49" fontId="0" fillId="0" borderId="1" xfId="0" applyNumberForma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49" fontId="1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49" fontId="11" fillId="0" borderId="0" xfId="0" applyNumberFormat="1" applyFont="1" applyFill="1"/>
    <xf numFmtId="3" fontId="5" fillId="0" borderId="0" xfId="0" applyNumberFormat="1" applyFon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E10" sqref="E10"/>
    </sheetView>
  </sheetViews>
  <sheetFormatPr defaultRowHeight="11.25" x14ac:dyDescent="0.2"/>
  <cols>
    <col min="1" max="1" width="6.7109375" style="33" customWidth="1"/>
    <col min="2" max="2" width="27.28515625" style="8" customWidth="1"/>
    <col min="3" max="3" width="15.5703125" style="8" customWidth="1"/>
    <col min="4" max="4" width="15.5703125" style="5" customWidth="1"/>
    <col min="5" max="5" width="12.85546875" style="5" customWidth="1"/>
    <col min="6" max="6" width="19.7109375" style="35" customWidth="1"/>
    <col min="7" max="16384" width="9.140625" style="5"/>
  </cols>
  <sheetData>
    <row r="1" spans="1:6" ht="15.75" x14ac:dyDescent="0.25">
      <c r="A1" s="53" t="s">
        <v>121</v>
      </c>
      <c r="B1" s="53"/>
      <c r="C1" s="53"/>
      <c r="D1" s="53"/>
      <c r="E1" s="53"/>
      <c r="F1" s="53"/>
    </row>
    <row r="2" spans="1:6" ht="15.75" customHeight="1" x14ac:dyDescent="0.25">
      <c r="A2" s="53" t="s">
        <v>122</v>
      </c>
      <c r="B2" s="53"/>
      <c r="C2" s="53"/>
      <c r="D2" s="53"/>
      <c r="E2" s="53"/>
      <c r="F2" s="53"/>
    </row>
    <row r="3" spans="1:6" ht="15.75" customHeight="1" x14ac:dyDescent="0.25">
      <c r="A3" s="53" t="s">
        <v>123</v>
      </c>
      <c r="B3" s="53"/>
      <c r="C3" s="53"/>
      <c r="D3" s="53"/>
      <c r="E3" s="53"/>
      <c r="F3" s="53"/>
    </row>
    <row r="5" spans="1:6" ht="30" customHeight="1" x14ac:dyDescent="0.2">
      <c r="A5" s="54" t="s">
        <v>4</v>
      </c>
      <c r="B5" s="55" t="s">
        <v>5</v>
      </c>
      <c r="C5" s="55" t="s">
        <v>6</v>
      </c>
      <c r="D5" s="49"/>
      <c r="E5" s="50"/>
      <c r="F5" s="47" t="s">
        <v>116</v>
      </c>
    </row>
    <row r="6" spans="1:6" ht="27.6" customHeight="1" x14ac:dyDescent="0.2">
      <c r="A6" s="54" t="s">
        <v>4</v>
      </c>
      <c r="B6" s="55" t="s">
        <v>5</v>
      </c>
      <c r="C6" s="55" t="s">
        <v>6</v>
      </c>
      <c r="D6" s="51"/>
      <c r="E6" s="52"/>
      <c r="F6" s="48"/>
    </row>
    <row r="7" spans="1:6" s="6" customFormat="1" ht="15" customHeight="1" x14ac:dyDescent="0.25">
      <c r="A7" s="31">
        <v>1</v>
      </c>
      <c r="B7" s="23">
        <f>A7+1</f>
        <v>2</v>
      </c>
      <c r="C7" s="23">
        <f t="shared" ref="C7" si="0">B7+1</f>
        <v>3</v>
      </c>
      <c r="D7" s="23">
        <v>4</v>
      </c>
      <c r="E7" s="23">
        <v>5</v>
      </c>
      <c r="F7" s="34">
        <v>6</v>
      </c>
    </row>
    <row r="8" spans="1:6" ht="20.100000000000001" customHeight="1" x14ac:dyDescent="0.2">
      <c r="A8" s="30"/>
      <c r="B8" s="46" t="s">
        <v>0</v>
      </c>
      <c r="C8" s="46"/>
      <c r="D8" s="3"/>
      <c r="E8" s="3">
        <f>E9+E91</f>
        <v>7426000000</v>
      </c>
      <c r="F8" s="1"/>
    </row>
    <row r="9" spans="1:6" ht="22.5" x14ac:dyDescent="0.2">
      <c r="A9" s="30" t="s">
        <v>131</v>
      </c>
      <c r="B9" s="15" t="s">
        <v>7</v>
      </c>
      <c r="C9" s="15"/>
      <c r="D9" s="3"/>
      <c r="E9" s="3">
        <f>E10+E22+E55+E58+E65+E68</f>
        <v>7276000000</v>
      </c>
      <c r="F9" s="1"/>
    </row>
    <row r="10" spans="1:6" s="11" customFormat="1" ht="45" x14ac:dyDescent="0.2">
      <c r="A10" s="30" t="s">
        <v>3</v>
      </c>
      <c r="B10" s="45" t="s">
        <v>8</v>
      </c>
      <c r="C10" s="12" t="s">
        <v>107</v>
      </c>
      <c r="D10" s="10">
        <v>1</v>
      </c>
      <c r="E10" s="3">
        <f>E13+E15+E18+E20</f>
        <v>3651000000</v>
      </c>
      <c r="F10" s="45"/>
    </row>
    <row r="11" spans="1:6" s="11" customFormat="1" ht="33.75" x14ac:dyDescent="0.2">
      <c r="A11" s="30"/>
      <c r="B11" s="9"/>
      <c r="C11" s="13" t="s">
        <v>9</v>
      </c>
      <c r="D11" s="10">
        <v>0.8</v>
      </c>
      <c r="E11" s="19"/>
      <c r="F11" s="45"/>
    </row>
    <row r="12" spans="1:6" s="11" customFormat="1" ht="38.25" customHeight="1" x14ac:dyDescent="0.2">
      <c r="A12" s="30"/>
      <c r="B12" s="9"/>
      <c r="C12" s="14" t="s">
        <v>108</v>
      </c>
      <c r="D12" s="10">
        <v>0.99</v>
      </c>
      <c r="E12" s="19"/>
      <c r="F12" s="45"/>
    </row>
    <row r="13" spans="1:6" s="27" customFormat="1" ht="26.1" customHeight="1" x14ac:dyDescent="0.2">
      <c r="A13" s="36" t="s">
        <v>3</v>
      </c>
      <c r="B13" s="2" t="s">
        <v>10</v>
      </c>
      <c r="C13" s="26" t="s">
        <v>11</v>
      </c>
      <c r="D13" s="18"/>
      <c r="E13" s="18">
        <f>D14</f>
        <v>3500000000</v>
      </c>
      <c r="F13" s="2" t="s">
        <v>128</v>
      </c>
    </row>
    <row r="14" spans="1:6" ht="33" customHeight="1" x14ac:dyDescent="0.2">
      <c r="A14" s="37"/>
      <c r="B14" s="2" t="s">
        <v>12</v>
      </c>
      <c r="C14" s="7"/>
      <c r="D14" s="18">
        <v>3500000000</v>
      </c>
      <c r="E14" s="18"/>
      <c r="F14" s="1"/>
    </row>
    <row r="15" spans="1:6" s="27" customFormat="1" ht="33" customHeight="1" x14ac:dyDescent="0.2">
      <c r="A15" s="36" t="s">
        <v>132</v>
      </c>
      <c r="B15" s="2" t="s">
        <v>13</v>
      </c>
      <c r="C15" s="2" t="s">
        <v>14</v>
      </c>
      <c r="D15" s="18"/>
      <c r="E15" s="18">
        <f>SUM(D16:D17)</f>
        <v>29000000</v>
      </c>
      <c r="F15" s="2" t="s">
        <v>128</v>
      </c>
    </row>
    <row r="16" spans="1:6" ht="33" customHeight="1" x14ac:dyDescent="0.2">
      <c r="A16" s="37"/>
      <c r="B16" s="2" t="s">
        <v>15</v>
      </c>
      <c r="C16" s="7"/>
      <c r="D16" s="18">
        <v>7000000</v>
      </c>
      <c r="E16" s="18"/>
      <c r="F16" s="1"/>
    </row>
    <row r="17" spans="1:6" ht="33" customHeight="1" x14ac:dyDescent="0.2">
      <c r="A17" s="37"/>
      <c r="B17" s="24" t="s">
        <v>124</v>
      </c>
      <c r="C17" s="7"/>
      <c r="D17" s="18">
        <v>22000000</v>
      </c>
      <c r="E17" s="18"/>
      <c r="F17" s="1"/>
    </row>
    <row r="18" spans="1:6" s="28" customFormat="1" ht="42.95" customHeight="1" x14ac:dyDescent="0.25">
      <c r="A18" s="36" t="s">
        <v>133</v>
      </c>
      <c r="B18" s="2" t="s">
        <v>126</v>
      </c>
      <c r="C18" s="2" t="s">
        <v>127</v>
      </c>
      <c r="D18" s="18"/>
      <c r="E18" s="18">
        <f>D19</f>
        <v>78000000</v>
      </c>
      <c r="F18" s="2" t="s">
        <v>128</v>
      </c>
    </row>
    <row r="19" spans="1:6" s="21" customFormat="1" ht="45.75" customHeight="1" x14ac:dyDescent="0.25">
      <c r="A19" s="38"/>
      <c r="B19" s="2" t="s">
        <v>118</v>
      </c>
      <c r="C19" s="20"/>
      <c r="D19" s="18">
        <v>78000000</v>
      </c>
      <c r="E19" s="18"/>
      <c r="F19" s="1"/>
    </row>
    <row r="20" spans="1:6" s="27" customFormat="1" ht="26.1" customHeight="1" x14ac:dyDescent="0.2">
      <c r="A20" s="39" t="s">
        <v>134</v>
      </c>
      <c r="B20" s="2" t="s">
        <v>16</v>
      </c>
      <c r="C20" s="2" t="s">
        <v>17</v>
      </c>
      <c r="D20" s="4"/>
      <c r="E20" s="4">
        <f>D21</f>
        <v>44000000</v>
      </c>
      <c r="F20" s="2" t="s">
        <v>128</v>
      </c>
    </row>
    <row r="21" spans="1:6" ht="33" customHeight="1" x14ac:dyDescent="0.2">
      <c r="A21" s="32"/>
      <c r="B21" s="2" t="s">
        <v>18</v>
      </c>
      <c r="C21" s="2"/>
      <c r="D21" s="4">
        <v>44000000</v>
      </c>
      <c r="E21" s="18"/>
      <c r="F21" s="1"/>
    </row>
    <row r="22" spans="1:6" s="11" customFormat="1" ht="46.5" customHeight="1" x14ac:dyDescent="0.2">
      <c r="A22" s="30" t="s">
        <v>132</v>
      </c>
      <c r="B22" s="45" t="s">
        <v>19</v>
      </c>
      <c r="C22" s="16" t="s">
        <v>109</v>
      </c>
      <c r="D22" s="10">
        <v>0.4</v>
      </c>
      <c r="E22" s="3">
        <f>E25+E28+E34+E42+E44+E47+E51</f>
        <v>965000000</v>
      </c>
      <c r="F22" s="45"/>
    </row>
    <row r="23" spans="1:6" s="11" customFormat="1" ht="57.75" customHeight="1" x14ac:dyDescent="0.2">
      <c r="A23" s="30"/>
      <c r="B23" s="9"/>
      <c r="C23" s="13" t="s">
        <v>110</v>
      </c>
      <c r="D23" s="10">
        <v>0.85</v>
      </c>
      <c r="E23" s="19"/>
      <c r="F23" s="45"/>
    </row>
    <row r="24" spans="1:6" s="11" customFormat="1" ht="54" customHeight="1" x14ac:dyDescent="0.2">
      <c r="A24" s="30"/>
      <c r="B24" s="9"/>
      <c r="C24" s="13" t="s">
        <v>111</v>
      </c>
      <c r="D24" s="10">
        <v>0.85</v>
      </c>
      <c r="E24" s="19"/>
      <c r="F24" s="45"/>
    </row>
    <row r="25" spans="1:6" s="27" customFormat="1" ht="95.1" customHeight="1" x14ac:dyDescent="0.2">
      <c r="A25" s="36" t="s">
        <v>135</v>
      </c>
      <c r="B25" s="2" t="s">
        <v>20</v>
      </c>
      <c r="C25" s="26"/>
      <c r="D25" s="18">
        <f>SUM(D26:D27)</f>
        <v>140000000</v>
      </c>
      <c r="E25" s="18">
        <f>SUM(D26:D27)</f>
        <v>140000000</v>
      </c>
      <c r="F25" s="2" t="s">
        <v>129</v>
      </c>
    </row>
    <row r="26" spans="1:6" ht="67.5" x14ac:dyDescent="0.2">
      <c r="A26" s="32"/>
      <c r="B26" s="2" t="s">
        <v>21</v>
      </c>
      <c r="C26" s="7" t="s">
        <v>156</v>
      </c>
      <c r="D26" s="18">
        <v>40000000</v>
      </c>
      <c r="E26" s="18"/>
      <c r="F26" s="1"/>
    </row>
    <row r="27" spans="1:6" ht="33" customHeight="1" x14ac:dyDescent="0.2">
      <c r="A27" s="32"/>
      <c r="B27" s="2" t="s">
        <v>22</v>
      </c>
      <c r="C27" s="7" t="s">
        <v>157</v>
      </c>
      <c r="D27" s="18">
        <v>100000000</v>
      </c>
      <c r="E27" s="18"/>
      <c r="F27" s="1"/>
    </row>
    <row r="28" spans="1:6" s="27" customFormat="1" ht="45" x14ac:dyDescent="0.2">
      <c r="A28" s="36" t="s">
        <v>136</v>
      </c>
      <c r="B28" s="2" t="s">
        <v>23</v>
      </c>
      <c r="C28" s="2" t="s">
        <v>24</v>
      </c>
      <c r="D28" s="18"/>
      <c r="E28" s="18">
        <f>SUM(D29:D33)</f>
        <v>200000000</v>
      </c>
      <c r="F28" s="2" t="s">
        <v>129</v>
      </c>
    </row>
    <row r="29" spans="1:6" ht="48.75" customHeight="1" x14ac:dyDescent="0.2">
      <c r="A29" s="37"/>
      <c r="B29" s="1" t="s">
        <v>25</v>
      </c>
      <c r="C29" s="7"/>
      <c r="D29" s="18">
        <v>175000000</v>
      </c>
      <c r="E29" s="18"/>
      <c r="F29" s="1"/>
    </row>
    <row r="30" spans="1:6" ht="33" customHeight="1" x14ac:dyDescent="0.2">
      <c r="A30" s="37"/>
      <c r="B30" s="1" t="s">
        <v>26</v>
      </c>
      <c r="C30" s="7"/>
      <c r="D30" s="18">
        <v>10000000</v>
      </c>
      <c r="E30" s="18"/>
      <c r="F30" s="1"/>
    </row>
    <row r="31" spans="1:6" ht="33" customHeight="1" x14ac:dyDescent="0.2">
      <c r="A31" s="37"/>
      <c r="B31" s="1" t="s">
        <v>27</v>
      </c>
      <c r="C31" s="7"/>
      <c r="D31" s="18">
        <v>4000000</v>
      </c>
      <c r="E31" s="18"/>
      <c r="F31" s="1"/>
    </row>
    <row r="32" spans="1:6" ht="33" customHeight="1" x14ac:dyDescent="0.2">
      <c r="A32" s="37"/>
      <c r="B32" s="1" t="s">
        <v>28</v>
      </c>
      <c r="C32" s="7"/>
      <c r="D32" s="18">
        <v>4000000</v>
      </c>
      <c r="E32" s="18"/>
      <c r="F32" s="1"/>
    </row>
    <row r="33" spans="1:6" ht="33" customHeight="1" x14ac:dyDescent="0.2">
      <c r="A33" s="37"/>
      <c r="B33" s="1" t="s">
        <v>29</v>
      </c>
      <c r="C33" s="7"/>
      <c r="D33" s="18">
        <v>7000000</v>
      </c>
      <c r="E33" s="18"/>
      <c r="F33" s="1"/>
    </row>
    <row r="34" spans="1:6" s="27" customFormat="1" ht="60.95" customHeight="1" x14ac:dyDescent="0.2">
      <c r="A34" s="36" t="s">
        <v>137</v>
      </c>
      <c r="B34" s="2" t="s">
        <v>30</v>
      </c>
      <c r="C34" s="2" t="s">
        <v>31</v>
      </c>
      <c r="D34" s="18"/>
      <c r="E34" s="18">
        <f>SUM(D35:D41)</f>
        <v>215000000</v>
      </c>
      <c r="F34" s="2" t="s">
        <v>129</v>
      </c>
    </row>
    <row r="35" spans="1:6" ht="33" customHeight="1" x14ac:dyDescent="0.2">
      <c r="A35" s="32"/>
      <c r="B35" s="1" t="s">
        <v>32</v>
      </c>
      <c r="C35" s="7"/>
      <c r="D35" s="18">
        <v>25000000</v>
      </c>
      <c r="E35" s="18"/>
      <c r="F35" s="1"/>
    </row>
    <row r="36" spans="1:6" ht="33" customHeight="1" x14ac:dyDescent="0.2">
      <c r="A36" s="32"/>
      <c r="B36" s="1" t="s">
        <v>33</v>
      </c>
      <c r="C36" s="7"/>
      <c r="D36" s="18">
        <v>50000000</v>
      </c>
      <c r="E36" s="18"/>
      <c r="F36" s="1"/>
    </row>
    <row r="37" spans="1:6" ht="33" customHeight="1" x14ac:dyDescent="0.2">
      <c r="A37" s="32"/>
      <c r="B37" s="1" t="s">
        <v>34</v>
      </c>
      <c r="C37" s="7"/>
      <c r="D37" s="18">
        <v>20000000</v>
      </c>
      <c r="E37" s="18"/>
      <c r="F37" s="1"/>
    </row>
    <row r="38" spans="1:6" ht="33" customHeight="1" x14ac:dyDescent="0.2">
      <c r="A38" s="32"/>
      <c r="B38" s="1" t="s">
        <v>35</v>
      </c>
      <c r="C38" s="7"/>
      <c r="D38" s="18">
        <v>3000000</v>
      </c>
      <c r="E38" s="18"/>
      <c r="F38" s="1"/>
    </row>
    <row r="39" spans="1:6" ht="33" customHeight="1" x14ac:dyDescent="0.2">
      <c r="A39" s="32"/>
      <c r="B39" s="1" t="s">
        <v>36</v>
      </c>
      <c r="C39" s="7"/>
      <c r="D39" s="18">
        <v>25000000</v>
      </c>
      <c r="E39" s="18"/>
      <c r="F39" s="1"/>
    </row>
    <row r="40" spans="1:6" ht="35.1" customHeight="1" x14ac:dyDescent="0.2">
      <c r="A40" s="32"/>
      <c r="B40" s="1" t="s">
        <v>37</v>
      </c>
      <c r="C40" s="7"/>
      <c r="D40" s="18">
        <v>42000000</v>
      </c>
      <c r="E40" s="18"/>
      <c r="F40" s="1"/>
    </row>
    <row r="41" spans="1:6" ht="35.1" customHeight="1" x14ac:dyDescent="0.2">
      <c r="A41" s="32"/>
      <c r="B41" s="1" t="s">
        <v>38</v>
      </c>
      <c r="C41" s="7"/>
      <c r="D41" s="18">
        <v>50000000</v>
      </c>
      <c r="E41" s="18"/>
      <c r="F41" s="1"/>
    </row>
    <row r="42" spans="1:6" s="27" customFormat="1" ht="22.5" x14ac:dyDescent="0.2">
      <c r="A42" s="36" t="s">
        <v>139</v>
      </c>
      <c r="B42" s="2" t="s">
        <v>1</v>
      </c>
      <c r="C42" s="2" t="s">
        <v>39</v>
      </c>
      <c r="D42" s="18"/>
      <c r="E42" s="18">
        <f>D43</f>
        <v>100000000</v>
      </c>
      <c r="F42" s="2" t="s">
        <v>129</v>
      </c>
    </row>
    <row r="43" spans="1:6" ht="33" customHeight="1" x14ac:dyDescent="0.2">
      <c r="A43" s="32"/>
      <c r="B43" s="1" t="s">
        <v>40</v>
      </c>
      <c r="C43" s="7"/>
      <c r="D43" s="18">
        <v>100000000</v>
      </c>
      <c r="E43" s="18"/>
      <c r="F43" s="1"/>
    </row>
    <row r="44" spans="1:6" s="27" customFormat="1" ht="47.25" customHeight="1" x14ac:dyDescent="0.2">
      <c r="A44" s="36" t="s">
        <v>140</v>
      </c>
      <c r="B44" s="2" t="s">
        <v>41</v>
      </c>
      <c r="C44" s="2" t="s">
        <v>42</v>
      </c>
      <c r="D44" s="18"/>
      <c r="E44" s="18">
        <f>SUM(D45:D46)</f>
        <v>60000000</v>
      </c>
      <c r="F44" s="2" t="s">
        <v>129</v>
      </c>
    </row>
    <row r="45" spans="1:6" ht="33" customHeight="1" x14ac:dyDescent="0.2">
      <c r="A45" s="37"/>
      <c r="B45" s="1" t="s">
        <v>43</v>
      </c>
      <c r="C45" s="7"/>
      <c r="D45" s="25">
        <v>30000000</v>
      </c>
      <c r="E45" s="25"/>
      <c r="F45" s="1"/>
    </row>
    <row r="46" spans="1:6" ht="33" customHeight="1" x14ac:dyDescent="0.2">
      <c r="A46" s="37"/>
      <c r="B46" s="1" t="s">
        <v>44</v>
      </c>
      <c r="C46" s="7"/>
      <c r="D46" s="25">
        <v>30000000</v>
      </c>
      <c r="E46" s="25"/>
      <c r="F46" s="1"/>
    </row>
    <row r="47" spans="1:6" s="27" customFormat="1" ht="33.75" x14ac:dyDescent="0.2">
      <c r="A47" s="36" t="s">
        <v>141</v>
      </c>
      <c r="B47" s="2" t="s">
        <v>45</v>
      </c>
      <c r="C47" s="2" t="s">
        <v>46</v>
      </c>
      <c r="D47" s="18"/>
      <c r="E47" s="18">
        <f>SUM(D48:D50)</f>
        <v>150000000</v>
      </c>
      <c r="F47" s="2" t="s">
        <v>129</v>
      </c>
    </row>
    <row r="48" spans="1:6" ht="33" customHeight="1" x14ac:dyDescent="0.2">
      <c r="A48" s="37"/>
      <c r="B48" s="1" t="s">
        <v>47</v>
      </c>
      <c r="C48" s="7"/>
      <c r="D48" s="25">
        <v>75000000</v>
      </c>
      <c r="E48" s="25"/>
      <c r="F48" s="1"/>
    </row>
    <row r="49" spans="1:6" ht="33" customHeight="1" x14ac:dyDescent="0.2">
      <c r="A49" s="37"/>
      <c r="B49" s="1" t="s">
        <v>48</v>
      </c>
      <c r="C49" s="7"/>
      <c r="D49" s="25">
        <v>50000000</v>
      </c>
      <c r="E49" s="25"/>
      <c r="F49" s="1"/>
    </row>
    <row r="50" spans="1:6" ht="33" customHeight="1" x14ac:dyDescent="0.2">
      <c r="A50" s="37"/>
      <c r="B50" s="1" t="s">
        <v>49</v>
      </c>
      <c r="C50" s="7"/>
      <c r="D50" s="25">
        <v>25000000</v>
      </c>
      <c r="E50" s="25"/>
      <c r="F50" s="1"/>
    </row>
    <row r="51" spans="1:6" s="27" customFormat="1" ht="24" customHeight="1" x14ac:dyDescent="0.2">
      <c r="A51" s="36" t="s">
        <v>142</v>
      </c>
      <c r="B51" s="2" t="s">
        <v>50</v>
      </c>
      <c r="C51" s="2" t="s">
        <v>51</v>
      </c>
      <c r="D51" s="18"/>
      <c r="E51" s="18">
        <f>SUM(D52:D54)</f>
        <v>100000000</v>
      </c>
      <c r="F51" s="2" t="s">
        <v>129</v>
      </c>
    </row>
    <row r="52" spans="1:6" ht="33" customHeight="1" x14ac:dyDescent="0.2">
      <c r="A52" s="32"/>
      <c r="B52" s="1" t="s">
        <v>52</v>
      </c>
      <c r="C52" s="7"/>
      <c r="D52" s="25">
        <v>25000000</v>
      </c>
      <c r="E52" s="25"/>
      <c r="F52" s="1"/>
    </row>
    <row r="53" spans="1:6" ht="33" customHeight="1" x14ac:dyDescent="0.2">
      <c r="A53" s="32"/>
      <c r="B53" s="1" t="s">
        <v>53</v>
      </c>
      <c r="C53" s="7"/>
      <c r="D53" s="25">
        <v>50000000</v>
      </c>
      <c r="E53" s="25"/>
      <c r="F53" s="1"/>
    </row>
    <row r="54" spans="1:6" ht="33" customHeight="1" x14ac:dyDescent="0.2">
      <c r="A54" s="32"/>
      <c r="B54" s="1" t="s">
        <v>54</v>
      </c>
      <c r="C54" s="7"/>
      <c r="D54" s="25">
        <v>25000000</v>
      </c>
      <c r="E54" s="25"/>
      <c r="F54" s="1"/>
    </row>
    <row r="55" spans="1:6" s="11" customFormat="1" ht="33.75" x14ac:dyDescent="0.2">
      <c r="A55" s="30" t="s">
        <v>133</v>
      </c>
      <c r="B55" s="45" t="s">
        <v>55</v>
      </c>
      <c r="C55" s="45"/>
      <c r="D55" s="19"/>
      <c r="E55" s="19">
        <f>E56</f>
        <v>50000000</v>
      </c>
      <c r="F55" s="45"/>
    </row>
    <row r="56" spans="1:6" s="27" customFormat="1" ht="35.1" customHeight="1" x14ac:dyDescent="0.2">
      <c r="A56" s="36" t="s">
        <v>143</v>
      </c>
      <c r="B56" s="2" t="s">
        <v>56</v>
      </c>
      <c r="C56" s="2" t="s">
        <v>57</v>
      </c>
      <c r="D56" s="18"/>
      <c r="E56" s="18">
        <f>D57</f>
        <v>50000000</v>
      </c>
      <c r="F56" s="2" t="s">
        <v>129</v>
      </c>
    </row>
    <row r="57" spans="1:6" ht="35.1" customHeight="1" x14ac:dyDescent="0.2">
      <c r="A57" s="32"/>
      <c r="B57" s="1" t="s">
        <v>58</v>
      </c>
      <c r="C57" s="7"/>
      <c r="D57" s="25">
        <v>50000000</v>
      </c>
      <c r="E57" s="25"/>
      <c r="F57" s="1"/>
    </row>
    <row r="58" spans="1:6" s="11" customFormat="1" ht="46.5" customHeight="1" x14ac:dyDescent="0.2">
      <c r="A58" s="30" t="s">
        <v>134</v>
      </c>
      <c r="B58" s="45" t="s">
        <v>59</v>
      </c>
      <c r="C58" s="45" t="s">
        <v>60</v>
      </c>
      <c r="D58" s="10">
        <v>0.45</v>
      </c>
      <c r="E58" s="3">
        <f>SUM(E59:E63)</f>
        <v>130000000</v>
      </c>
      <c r="F58" s="45"/>
    </row>
    <row r="59" spans="1:6" s="27" customFormat="1" ht="33" customHeight="1" x14ac:dyDescent="0.2">
      <c r="A59" s="36" t="s">
        <v>144</v>
      </c>
      <c r="B59" s="2" t="s">
        <v>61</v>
      </c>
      <c r="C59" s="2" t="s">
        <v>113</v>
      </c>
      <c r="D59" s="18"/>
      <c r="E59" s="18">
        <f>D60</f>
        <v>50000000</v>
      </c>
      <c r="F59" s="2" t="s">
        <v>129</v>
      </c>
    </row>
    <row r="60" spans="1:6" ht="33" customHeight="1" x14ac:dyDescent="0.2">
      <c r="A60" s="37"/>
      <c r="B60" s="1" t="s">
        <v>62</v>
      </c>
      <c r="C60" s="7"/>
      <c r="D60" s="25">
        <v>50000000</v>
      </c>
      <c r="E60" s="25"/>
      <c r="F60" s="1"/>
    </row>
    <row r="61" spans="1:6" s="27" customFormat="1" ht="35.1" customHeight="1" x14ac:dyDescent="0.2">
      <c r="A61" s="36" t="s">
        <v>145</v>
      </c>
      <c r="B61" s="2" t="s">
        <v>63</v>
      </c>
      <c r="C61" s="2" t="s">
        <v>64</v>
      </c>
      <c r="D61" s="18"/>
      <c r="E61" s="18">
        <f>D62</f>
        <v>50000000</v>
      </c>
      <c r="F61" s="2" t="s">
        <v>130</v>
      </c>
    </row>
    <row r="62" spans="1:6" ht="35.1" customHeight="1" x14ac:dyDescent="0.2">
      <c r="A62" s="32"/>
      <c r="B62" s="1" t="s">
        <v>65</v>
      </c>
      <c r="C62" s="7"/>
      <c r="D62" s="25">
        <v>50000000</v>
      </c>
      <c r="E62" s="25"/>
      <c r="F62" s="1"/>
    </row>
    <row r="63" spans="1:6" s="27" customFormat="1" ht="33" customHeight="1" x14ac:dyDescent="0.2">
      <c r="A63" s="36" t="s">
        <v>146</v>
      </c>
      <c r="B63" s="2" t="s">
        <v>66</v>
      </c>
      <c r="C63" s="2" t="s">
        <v>67</v>
      </c>
      <c r="D63" s="18"/>
      <c r="E63" s="18">
        <f>D64</f>
        <v>30000000</v>
      </c>
      <c r="F63" s="2" t="s">
        <v>130</v>
      </c>
    </row>
    <row r="64" spans="1:6" ht="42.95" customHeight="1" x14ac:dyDescent="0.2">
      <c r="A64" s="32"/>
      <c r="B64" s="1" t="s">
        <v>66</v>
      </c>
      <c r="C64" s="7"/>
      <c r="D64" s="25">
        <v>30000000</v>
      </c>
      <c r="E64" s="25"/>
      <c r="F64" s="1"/>
    </row>
    <row r="65" spans="1:6" s="11" customFormat="1" ht="56.25" x14ac:dyDescent="0.2">
      <c r="A65" s="30" t="s">
        <v>135</v>
      </c>
      <c r="B65" s="45" t="s">
        <v>68</v>
      </c>
      <c r="C65" s="45" t="s">
        <v>69</v>
      </c>
      <c r="D65" s="17">
        <v>0.4</v>
      </c>
      <c r="E65" s="3">
        <f>E66</f>
        <v>300000000</v>
      </c>
      <c r="F65" s="45"/>
    </row>
    <row r="66" spans="1:6" s="27" customFormat="1" ht="26.1" customHeight="1" x14ac:dyDescent="0.2">
      <c r="A66" s="39" t="s">
        <v>147</v>
      </c>
      <c r="B66" s="2" t="s">
        <v>70</v>
      </c>
      <c r="C66" s="2" t="s">
        <v>71</v>
      </c>
      <c r="D66" s="18"/>
      <c r="E66" s="18">
        <f>D67</f>
        <v>300000000</v>
      </c>
      <c r="F66" s="2" t="s">
        <v>129</v>
      </c>
    </row>
    <row r="67" spans="1:6" ht="33" customHeight="1" x14ac:dyDescent="0.2">
      <c r="A67" s="32"/>
      <c r="B67" s="1" t="s">
        <v>71</v>
      </c>
      <c r="C67" s="7"/>
      <c r="D67" s="25">
        <v>300000000</v>
      </c>
      <c r="E67" s="25"/>
      <c r="F67" s="1"/>
    </row>
    <row r="68" spans="1:6" s="11" customFormat="1" ht="78.75" x14ac:dyDescent="0.2">
      <c r="A68" s="30" t="s">
        <v>136</v>
      </c>
      <c r="B68" s="45" t="s">
        <v>72</v>
      </c>
      <c r="C68" s="45" t="s">
        <v>73</v>
      </c>
      <c r="D68" s="10">
        <v>0.55000000000000004</v>
      </c>
      <c r="E68" s="3">
        <f>SUM(E70:E89)</f>
        <v>2180000000</v>
      </c>
      <c r="F68" s="45"/>
    </row>
    <row r="69" spans="1:6" s="11" customFormat="1" ht="33.75" x14ac:dyDescent="0.2">
      <c r="A69" s="30"/>
      <c r="B69" s="45"/>
      <c r="C69" s="45" t="s">
        <v>112</v>
      </c>
      <c r="D69" s="10">
        <v>0.57999999999999996</v>
      </c>
      <c r="E69" s="19"/>
      <c r="F69" s="45"/>
    </row>
    <row r="70" spans="1:6" s="27" customFormat="1" ht="26.1" customHeight="1" x14ac:dyDescent="0.2">
      <c r="A70" s="39" t="s">
        <v>148</v>
      </c>
      <c r="B70" s="2" t="s">
        <v>74</v>
      </c>
      <c r="C70" s="2" t="s">
        <v>75</v>
      </c>
      <c r="D70" s="18"/>
      <c r="E70" s="18">
        <f>SUM(D71:D75)</f>
        <v>225000000</v>
      </c>
      <c r="F70" s="2" t="s">
        <v>130</v>
      </c>
    </row>
    <row r="71" spans="1:6" ht="33" customHeight="1" x14ac:dyDescent="0.2">
      <c r="A71" s="37"/>
      <c r="B71" s="1" t="s">
        <v>76</v>
      </c>
      <c r="C71" s="7"/>
      <c r="D71" s="25">
        <v>50000000</v>
      </c>
      <c r="E71" s="25"/>
      <c r="F71" s="1"/>
    </row>
    <row r="72" spans="1:6" ht="33" customHeight="1" x14ac:dyDescent="0.2">
      <c r="A72" s="37"/>
      <c r="B72" s="1" t="s">
        <v>77</v>
      </c>
      <c r="C72" s="7"/>
      <c r="D72" s="25">
        <v>50000000</v>
      </c>
      <c r="E72" s="25"/>
      <c r="F72" s="1"/>
    </row>
    <row r="73" spans="1:6" ht="33" customHeight="1" x14ac:dyDescent="0.2">
      <c r="A73" s="37"/>
      <c r="B73" s="1" t="s">
        <v>78</v>
      </c>
      <c r="C73" s="7"/>
      <c r="D73" s="25">
        <v>50000000</v>
      </c>
      <c r="E73" s="25"/>
      <c r="F73" s="1"/>
    </row>
    <row r="74" spans="1:6" ht="33" customHeight="1" x14ac:dyDescent="0.2">
      <c r="A74" s="37"/>
      <c r="B74" s="1" t="s">
        <v>79</v>
      </c>
      <c r="C74" s="7"/>
      <c r="D74" s="25">
        <v>25000000</v>
      </c>
      <c r="E74" s="25"/>
      <c r="F74" s="1"/>
    </row>
    <row r="75" spans="1:6" ht="33" customHeight="1" x14ac:dyDescent="0.2">
      <c r="A75" s="37"/>
      <c r="B75" s="1" t="s">
        <v>119</v>
      </c>
      <c r="C75" s="7"/>
      <c r="D75" s="25">
        <v>50000000</v>
      </c>
      <c r="E75" s="25"/>
      <c r="F75" s="22"/>
    </row>
    <row r="76" spans="1:6" s="27" customFormat="1" ht="33" customHeight="1" x14ac:dyDescent="0.2">
      <c r="A76" s="36" t="s">
        <v>149</v>
      </c>
      <c r="B76" s="2" t="s">
        <v>80</v>
      </c>
      <c r="C76" s="2" t="s">
        <v>81</v>
      </c>
      <c r="D76" s="18"/>
      <c r="E76" s="18">
        <f>SUM(D77:D80)</f>
        <v>585000000</v>
      </c>
      <c r="F76" s="2" t="s">
        <v>130</v>
      </c>
    </row>
    <row r="77" spans="1:6" ht="33" customHeight="1" x14ac:dyDescent="0.2">
      <c r="A77" s="32"/>
      <c r="B77" s="1" t="s">
        <v>82</v>
      </c>
      <c r="C77" s="7"/>
      <c r="D77" s="25">
        <v>180000000</v>
      </c>
      <c r="E77" s="25"/>
      <c r="F77" s="1"/>
    </row>
    <row r="78" spans="1:6" ht="51.95" customHeight="1" x14ac:dyDescent="0.2">
      <c r="A78" s="32"/>
      <c r="B78" s="1" t="s">
        <v>83</v>
      </c>
      <c r="C78" s="7"/>
      <c r="D78" s="25">
        <v>250000000</v>
      </c>
      <c r="E78" s="25"/>
      <c r="F78" s="1"/>
    </row>
    <row r="79" spans="1:6" ht="33" customHeight="1" x14ac:dyDescent="0.2">
      <c r="A79" s="32"/>
      <c r="B79" s="1" t="s">
        <v>84</v>
      </c>
      <c r="C79" s="7"/>
      <c r="D79" s="25">
        <v>125000000</v>
      </c>
      <c r="E79" s="25"/>
      <c r="F79" s="1"/>
    </row>
    <row r="80" spans="1:6" ht="33" customHeight="1" x14ac:dyDescent="0.2">
      <c r="A80" s="32"/>
      <c r="B80" s="1" t="s">
        <v>85</v>
      </c>
      <c r="C80" s="7"/>
      <c r="D80" s="25">
        <v>30000000</v>
      </c>
      <c r="E80" s="25"/>
      <c r="F80" s="1"/>
    </row>
    <row r="81" spans="1:6" s="27" customFormat="1" ht="45" x14ac:dyDescent="0.2">
      <c r="A81" s="36" t="s">
        <v>150</v>
      </c>
      <c r="B81" s="2" t="s">
        <v>86</v>
      </c>
      <c r="C81" s="2" t="s">
        <v>87</v>
      </c>
      <c r="D81" s="18"/>
      <c r="E81" s="18">
        <f>D82</f>
        <v>150000000</v>
      </c>
      <c r="F81" s="2" t="s">
        <v>129</v>
      </c>
    </row>
    <row r="82" spans="1:6" ht="35.1" customHeight="1" x14ac:dyDescent="0.2">
      <c r="A82" s="37"/>
      <c r="B82" s="1" t="s">
        <v>88</v>
      </c>
      <c r="C82" s="7"/>
      <c r="D82" s="25">
        <v>150000000</v>
      </c>
      <c r="E82" s="25"/>
      <c r="F82" s="1"/>
    </row>
    <row r="83" spans="1:6" s="27" customFormat="1" ht="33" customHeight="1" x14ac:dyDescent="0.2">
      <c r="A83" s="36" t="s">
        <v>151</v>
      </c>
      <c r="B83" s="2" t="s">
        <v>89</v>
      </c>
      <c r="C83" s="2" t="s">
        <v>90</v>
      </c>
      <c r="D83" s="18"/>
      <c r="E83" s="18">
        <f>SUM(D84:D88)</f>
        <v>1120000000</v>
      </c>
      <c r="F83" s="2" t="s">
        <v>130</v>
      </c>
    </row>
    <row r="84" spans="1:6" ht="33" customHeight="1" x14ac:dyDescent="0.2">
      <c r="A84" s="37"/>
      <c r="B84" s="1" t="s">
        <v>91</v>
      </c>
      <c r="C84" s="7"/>
      <c r="D84" s="25">
        <v>50000000</v>
      </c>
      <c r="E84" s="25"/>
      <c r="F84" s="1"/>
    </row>
    <row r="85" spans="1:6" ht="33" customHeight="1" x14ac:dyDescent="0.2">
      <c r="A85" s="37"/>
      <c r="B85" s="1" t="s">
        <v>92</v>
      </c>
      <c r="C85" s="7"/>
      <c r="D85" s="25">
        <v>50000000</v>
      </c>
      <c r="E85" s="25"/>
      <c r="F85" s="1"/>
    </row>
    <row r="86" spans="1:6" ht="33" customHeight="1" x14ac:dyDescent="0.2">
      <c r="A86" s="37"/>
      <c r="B86" s="1" t="s">
        <v>93</v>
      </c>
      <c r="C86" s="7"/>
      <c r="D86" s="25">
        <v>700000000</v>
      </c>
      <c r="E86" s="25"/>
      <c r="F86" s="1"/>
    </row>
    <row r="87" spans="1:6" ht="33" customHeight="1" x14ac:dyDescent="0.2">
      <c r="A87" s="37"/>
      <c r="B87" s="1" t="s">
        <v>117</v>
      </c>
      <c r="C87" s="7"/>
      <c r="D87" s="25">
        <v>20000000</v>
      </c>
      <c r="E87" s="25"/>
      <c r="F87" s="1"/>
    </row>
    <row r="88" spans="1:6" ht="33" customHeight="1" x14ac:dyDescent="0.2">
      <c r="A88" s="37"/>
      <c r="B88" s="1" t="s">
        <v>120</v>
      </c>
      <c r="C88" s="7"/>
      <c r="D88" s="25">
        <v>300000000</v>
      </c>
      <c r="E88" s="25"/>
      <c r="F88" s="22"/>
    </row>
    <row r="89" spans="1:6" s="27" customFormat="1" ht="26.1" customHeight="1" x14ac:dyDescent="0.2">
      <c r="A89" s="36" t="s">
        <v>152</v>
      </c>
      <c r="B89" s="2" t="s">
        <v>2</v>
      </c>
      <c r="C89" s="2" t="s">
        <v>75</v>
      </c>
      <c r="D89" s="18"/>
      <c r="E89" s="18">
        <f>D90</f>
        <v>100000000</v>
      </c>
      <c r="F89" s="2" t="s">
        <v>130</v>
      </c>
    </row>
    <row r="90" spans="1:6" ht="35.1" customHeight="1" x14ac:dyDescent="0.2">
      <c r="A90" s="32"/>
      <c r="B90" s="1" t="s">
        <v>94</v>
      </c>
      <c r="C90" s="7"/>
      <c r="D90" s="25">
        <v>100000000</v>
      </c>
      <c r="E90" s="25"/>
      <c r="F90" s="1"/>
    </row>
    <row r="91" spans="1:6" ht="20.100000000000001" customHeight="1" x14ac:dyDescent="0.2">
      <c r="A91" s="30" t="s">
        <v>138</v>
      </c>
      <c r="B91" s="15" t="s">
        <v>95</v>
      </c>
      <c r="C91" s="15"/>
      <c r="D91" s="3"/>
      <c r="E91" s="3">
        <f>E92</f>
        <v>150000000</v>
      </c>
      <c r="F91" s="1"/>
    </row>
    <row r="92" spans="1:6" s="11" customFormat="1" ht="57.75" customHeight="1" x14ac:dyDescent="0.2">
      <c r="A92" s="30" t="s">
        <v>137</v>
      </c>
      <c r="B92" s="45" t="s">
        <v>96</v>
      </c>
      <c r="C92" s="45" t="s">
        <v>97</v>
      </c>
      <c r="D92" s="29" t="s">
        <v>114</v>
      </c>
      <c r="E92" s="19">
        <f>E94+E96+E98</f>
        <v>150000000</v>
      </c>
      <c r="F92" s="45"/>
    </row>
    <row r="93" spans="1:6" s="11" customFormat="1" ht="57.75" customHeight="1" x14ac:dyDescent="0.2">
      <c r="A93" s="40"/>
      <c r="B93" s="45"/>
      <c r="C93" s="45" t="s">
        <v>115</v>
      </c>
      <c r="D93" s="10">
        <v>0.3</v>
      </c>
      <c r="E93" s="19"/>
      <c r="F93" s="45"/>
    </row>
    <row r="94" spans="1:6" s="27" customFormat="1" ht="35.1" customHeight="1" x14ac:dyDescent="0.2">
      <c r="A94" s="36" t="s">
        <v>153</v>
      </c>
      <c r="B94" s="2" t="s">
        <v>98</v>
      </c>
      <c r="C94" s="2" t="s">
        <v>99</v>
      </c>
      <c r="D94" s="18"/>
      <c r="E94" s="18">
        <f>D95</f>
        <v>50000000</v>
      </c>
      <c r="F94" s="2" t="s">
        <v>130</v>
      </c>
    </row>
    <row r="95" spans="1:6" ht="45" customHeight="1" x14ac:dyDescent="0.2">
      <c r="A95" s="37"/>
      <c r="B95" s="1" t="s">
        <v>100</v>
      </c>
      <c r="C95" s="1" t="s">
        <v>101</v>
      </c>
      <c r="D95" s="25">
        <v>50000000</v>
      </c>
      <c r="E95" s="25"/>
      <c r="F95" s="1"/>
    </row>
    <row r="96" spans="1:6" s="27" customFormat="1" ht="26.1" customHeight="1" x14ac:dyDescent="0.2">
      <c r="A96" s="36" t="s">
        <v>154</v>
      </c>
      <c r="B96" s="2" t="s">
        <v>102</v>
      </c>
      <c r="C96" s="2" t="s">
        <v>103</v>
      </c>
      <c r="D96" s="18"/>
      <c r="E96" s="18">
        <f>D97</f>
        <v>50000000</v>
      </c>
      <c r="F96" s="2" t="s">
        <v>130</v>
      </c>
    </row>
    <row r="97" spans="1:6" ht="33" customHeight="1" x14ac:dyDescent="0.2">
      <c r="A97" s="37"/>
      <c r="B97" s="1" t="s">
        <v>104</v>
      </c>
      <c r="C97" s="7"/>
      <c r="D97" s="25">
        <v>50000000</v>
      </c>
      <c r="E97" s="25"/>
      <c r="F97" s="1"/>
    </row>
    <row r="98" spans="1:6" s="27" customFormat="1" ht="26.1" customHeight="1" x14ac:dyDescent="0.2">
      <c r="A98" s="36" t="s">
        <v>155</v>
      </c>
      <c r="B98" s="2" t="s">
        <v>105</v>
      </c>
      <c r="C98" s="2" t="s">
        <v>106</v>
      </c>
      <c r="D98" s="18"/>
      <c r="E98" s="18">
        <f>D99</f>
        <v>50000000</v>
      </c>
      <c r="F98" s="2" t="s">
        <v>130</v>
      </c>
    </row>
    <row r="99" spans="1:6" ht="33" customHeight="1" x14ac:dyDescent="0.2">
      <c r="A99" s="32"/>
      <c r="B99" s="1" t="s">
        <v>125</v>
      </c>
      <c r="C99" s="7"/>
      <c r="D99" s="25">
        <v>50000000</v>
      </c>
      <c r="E99" s="25"/>
      <c r="F99" s="1"/>
    </row>
    <row r="100" spans="1:6" ht="12.75" x14ac:dyDescent="0.2">
      <c r="A100" s="43"/>
      <c r="B100" s="41"/>
      <c r="C100" s="41"/>
      <c r="D100" s="42"/>
      <c r="E100" s="42"/>
    </row>
    <row r="101" spans="1:6" x14ac:dyDescent="0.2">
      <c r="E101" s="44"/>
    </row>
  </sheetData>
  <mergeCells count="9">
    <mergeCell ref="B8:C8"/>
    <mergeCell ref="A1:F1"/>
    <mergeCell ref="A2:F2"/>
    <mergeCell ref="A3:F3"/>
    <mergeCell ref="A5:A6"/>
    <mergeCell ref="B5:B6"/>
    <mergeCell ref="C5:C6"/>
    <mergeCell ref="D5:E6"/>
    <mergeCell ref="F5:F6"/>
  </mergeCells>
  <pageMargins left="0.39370078740157483" right="0.39370078740157483" top="0.39370078740157483" bottom="0.19685039370078741" header="0.31496062992125984" footer="0.31496062992125984"/>
  <pageSetup paperSize="1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Proker 2019</vt:lpstr>
      <vt:lpstr>'Proker 2019'!Print_Titles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Abdillah</dc:creator>
  <cp:lastModifiedBy>Sekretariat_01</cp:lastModifiedBy>
  <cp:lastPrinted>2019-01-22T08:15:53Z</cp:lastPrinted>
  <dcterms:created xsi:type="dcterms:W3CDTF">2018-11-01T07:17:23Z</dcterms:created>
  <dcterms:modified xsi:type="dcterms:W3CDTF">2019-03-12T08:01:51Z</dcterms:modified>
</cp:coreProperties>
</file>